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ute" sheetId="1" r:id="rId1"/>
    <sheet name="Checkpoints" sheetId="2" r:id="rId2"/>
    <sheet name="Tickets" sheetId="3" r:id="rId3"/>
    <sheet name="Issues" sheetId="4" r:id="rId4"/>
  </sheets>
  <definedNames>
    <definedName name="Excel_BuiltIn_Print_Area_2">"$#REF!.$A$1:$D$19"</definedName>
    <definedName name="Excel_BuiltIn_Print_Area_3">"$#REF!.$D$1:$F$25"</definedName>
    <definedName name="Excel_BuiltIn_Print_Area_3_1">"$#REF!.$B$1:$E$22"</definedName>
    <definedName name="Excel_BuiltIn_Print_Area_5">"$#REF!.$A$1:$H$20"</definedName>
  </definedNames>
  <calcPr fullCalcOnLoad="1"/>
</workbook>
</file>

<file path=xl/sharedStrings.xml><?xml version="1.0" encoding="utf-8"?>
<sst xmlns="http://schemas.openxmlformats.org/spreadsheetml/2006/main" count="159" uniqueCount="107">
  <si>
    <t>Barwell TREC 2013</t>
  </si>
  <si>
    <t>POR distance table: all distances are TO the point stated from the previous point</t>
  </si>
  <si>
    <t>Cumulative distances to Checkpoint</t>
  </si>
  <si>
    <t>Section (distance from previous node)</t>
  </si>
  <si>
    <t>Grid Ref</t>
  </si>
  <si>
    <t>Level 1</t>
  </si>
  <si>
    <t>Level 2</t>
  </si>
  <si>
    <t>Level 3</t>
  </si>
  <si>
    <t>Horringdon Farm</t>
  </si>
  <si>
    <t>Par time</t>
  </si>
  <si>
    <t>Loseberry Farm (turning to west)</t>
  </si>
  <si>
    <t>TQ14876363</t>
  </si>
  <si>
    <t>Total on this section</t>
  </si>
  <si>
    <t>Arbrook Common</t>
  </si>
  <si>
    <t>Arbook Common, jct with Birchwood Lane</t>
  </si>
  <si>
    <t>TQ14516282</t>
  </si>
  <si>
    <t>ê</t>
  </si>
  <si>
    <t>Arbrook Common, jct with drive to Arbook Farm</t>
  </si>
  <si>
    <t>TQ14246286</t>
  </si>
  <si>
    <t>Esher Common and Oxshott Heath</t>
  </si>
  <si>
    <t>Oxshott Heath, north of car park</t>
  </si>
  <si>
    <t>TQ14196111</t>
  </si>
  <si>
    <t>Prince's Coverts (first half)</t>
  </si>
  <si>
    <t>Prince's Coverts, southern end: the heath</t>
  </si>
  <si>
    <t>TQ15865971</t>
  </si>
  <si>
    <r>
      <t>Prince's Coverts (2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half) &amp; Sixty Acres Wood</t>
    </r>
  </si>
  <si>
    <t>Sixty Acres Wood, exit to north</t>
  </si>
  <si>
    <t>TQ16426252</t>
  </si>
  <si>
    <t>Grand total</t>
  </si>
  <si>
    <t>Par time (not including check points)</t>
  </si>
  <si>
    <t>Number of checkpoints (not including CP1)</t>
  </si>
  <si>
    <t>Par time (approximate, allowing 5 min per checkpoint)</t>
  </si>
  <si>
    <t>Distance back to Barwell, A3 bridge</t>
  </si>
  <si>
    <t>Overall total</t>
  </si>
  <si>
    <t>Overall time (approximate, allowing 5 min per checkpoint)</t>
  </si>
  <si>
    <t>Arbrook L1</t>
  </si>
  <si>
    <t>Arbrook L2</t>
  </si>
  <si>
    <t>Prince's Coverts, south end L2</t>
  </si>
  <si>
    <t>Oxshott Heath car park L2</t>
  </si>
  <si>
    <t>Location</t>
  </si>
  <si>
    <t>L1</t>
  </si>
  <si>
    <t>L2</t>
  </si>
  <si>
    <t>L3</t>
  </si>
  <si>
    <t>Number</t>
  </si>
  <si>
    <t>Who?</t>
  </si>
  <si>
    <t>Comment</t>
  </si>
  <si>
    <t>Birch Wood</t>
  </si>
  <si>
    <t>ü</t>
  </si>
  <si>
    <t>TQ15276229</t>
  </si>
  <si>
    <t>Jenny</t>
  </si>
  <si>
    <t>display in both directions</t>
  </si>
  <si>
    <t>Loseberry Farm Estate, cattle trough</t>
  </si>
  <si>
    <t>TQ14856334</t>
  </si>
  <si>
    <t>TD</t>
  </si>
  <si>
    <t>display on east side of cattle trough, not visible to those on other side of grass strip</t>
  </si>
  <si>
    <t>Prince's Coverts, off West Ride</t>
  </si>
  <si>
    <t>TQ15376043</t>
  </si>
  <si>
    <t>Hugh</t>
  </si>
  <si>
    <t>Relocated further south from original</t>
  </si>
  <si>
    <t>Prince's Coverts, Jessop's Well, off The Avenue</t>
  </si>
  <si>
    <t>TQ16046106</t>
  </si>
  <si>
    <t>Prince's Coverts, off the Avenue near New Road entrance</t>
  </si>
  <si>
    <t>TQ15806139</t>
  </si>
  <si>
    <t>60 Acre Wood</t>
  </si>
  <si>
    <t>TQ16446230</t>
  </si>
  <si>
    <t>not to be counted as bad ticket for L2</t>
  </si>
  <si>
    <t>TQ16366218</t>
  </si>
  <si>
    <t>not to be counted as bad ticket for L1</t>
  </si>
  <si>
    <t>Total including bad</t>
  </si>
  <si>
    <t>means good ticket</t>
  </si>
  <si>
    <t>û</t>
  </si>
  <si>
    <t>means bad ticket</t>
  </si>
  <si>
    <t>60 Acre Wood, ride up PTV obstacle</t>
  </si>
  <si>
    <t>TQ16406190</t>
  </si>
  <si>
    <t>PTV obstacle</t>
  </si>
  <si>
    <t>Outstanding issues</t>
  </si>
  <si>
    <t>No.</t>
  </si>
  <si>
    <t>Issue</t>
  </si>
  <si>
    <t>Action</t>
  </si>
  <si>
    <t>When?</t>
  </si>
  <si>
    <t>Precise start point and outward route of POR</t>
  </si>
  <si>
    <t>Zoe</t>
  </si>
  <si>
    <t>ASAP</t>
  </si>
  <si>
    <t>Done</t>
  </si>
  <si>
    <t>Fence to be removed adjacent to New Road</t>
  </si>
  <si>
    <t>Fri/Sat first thing</t>
  </si>
  <si>
    <t>Gate to be removed adjacent to Claremont Road footbridge</t>
  </si>
  <si>
    <t>Fence to be removed west of Loseberry Farm</t>
  </si>
  <si>
    <t>Fence to be detached at boundary of Arbrook Common</t>
  </si>
  <si>
    <t>Obtain permissions for Oxshott residential estate and Broomfield Drive</t>
  </si>
  <si>
    <t>Tuesday</t>
  </si>
  <si>
    <t>Obtain keys for Prince's Drive/New Road/d'Abernon Chase gates</t>
  </si>
  <si>
    <t>Approve route across Coverts from TQ153606 to TQ155604</t>
  </si>
  <si>
    <t>Joy/Gemma</t>
  </si>
  <si>
    <t>Amended</t>
  </si>
  <si>
    <t>Check route across Coverts from TQ164604 to TQ160611</t>
  </si>
  <si>
    <t>Open gates at d'Abernon Chase x 2, New Road and Prince's Drive</t>
  </si>
  <si>
    <t>Sat first thing</t>
  </si>
  <si>
    <t>Trim vegetation at entrance off Prince's Drive</t>
  </si>
  <si>
    <t>Sat first thing or sooner</t>
  </si>
  <si>
    <t>Endorsements for map</t>
  </si>
  <si>
    <t>Directional arrows</t>
  </si>
  <si>
    <t>Identification of ETL (L1)</t>
  </si>
  <si>
    <t>Crossing of Warren Lane: stewarded, do not cross elsewhere (L2)</t>
  </si>
  <si>
    <t>Oxshott residential estate: do not trot or ride on verges (L2)</t>
  </si>
  <si>
    <t>Fairoak Lane: busy road crossings (L2)</t>
  </si>
  <si>
    <r>
      <t xml:space="preserve">On entering Arbrook Common, turn left </t>
    </r>
    <r>
      <rPr>
        <i/>
        <sz val="12"/>
        <rFont val="Arial"/>
        <family val="2"/>
      </rPr>
      <t>after</t>
    </r>
    <r>
      <rPr>
        <sz val="12"/>
        <rFont val="Arial"/>
        <family val="2"/>
      </rPr>
      <t xml:space="preserve"> barrier (L1 &amp; L2)</t>
    </r>
  </si>
</sst>
</file>

<file path=xl/styles.xml><?xml version="1.0" encoding="utf-8"?>
<styleSheet xmlns="http://schemas.openxmlformats.org/spreadsheetml/2006/main">
  <numFmts count="7">
    <numFmt numFmtId="164" formatCode="#,##0"/>
    <numFmt numFmtId="165" formatCode="#,##0.00"/>
    <numFmt numFmtId="166" formatCode="GENERAL"/>
    <numFmt numFmtId="167" formatCode="HH:MM:SS"/>
    <numFmt numFmtId="168" formatCode="0.00"/>
    <numFmt numFmtId="169" formatCode="0.00%"/>
    <numFmt numFmtId="170" formatCode="#,##0.0"/>
  </numFmts>
  <fonts count="11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2"/>
      <name val="Wingdings"/>
      <family val="0"/>
    </font>
    <font>
      <b/>
      <vertAlign val="superscript"/>
      <sz val="12"/>
      <name val="Arial"/>
      <family val="2"/>
    </font>
    <font>
      <sz val="14"/>
      <name val="Wingdings"/>
      <family val="0"/>
    </font>
    <font>
      <b/>
      <sz val="14"/>
      <name val="Wingdings"/>
      <family val="0"/>
    </font>
    <font>
      <sz val="12"/>
      <color indexed="10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 vertical="center" wrapText="1"/>
    </xf>
    <xf numFmtId="164" fontId="0" fillId="0" borderId="0" xfId="0" applyFont="1" applyAlignment="1">
      <alignment vertical="center" wrapText="1"/>
    </xf>
    <xf numFmtId="164" fontId="2" fillId="2" borderId="0" xfId="0" applyFont="1" applyFill="1" applyAlignment="1">
      <alignment vertical="center" wrapText="1"/>
    </xf>
    <xf numFmtId="164" fontId="0" fillId="2" borderId="0" xfId="0" applyFont="1" applyFill="1" applyAlignment="1">
      <alignment vertical="center" wrapText="1"/>
    </xf>
    <xf numFmtId="164" fontId="3" fillId="2" borderId="0" xfId="0" applyFont="1" applyFill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vertical="center" wrapText="1"/>
    </xf>
    <xf numFmtId="165" fontId="2" fillId="3" borderId="0" xfId="0" applyNumberFormat="1" applyFont="1" applyFill="1" applyAlignment="1">
      <alignment vertical="center" wrapText="1"/>
    </xf>
    <xf numFmtId="166" fontId="3" fillId="3" borderId="0" xfId="0" applyNumberFormat="1" applyFont="1" applyFill="1" applyAlignment="1">
      <alignment vertical="center" wrapText="1"/>
    </xf>
    <xf numFmtId="167" fontId="3" fillId="3" borderId="0" xfId="0" applyNumberFormat="1" applyFont="1" applyFill="1" applyAlignment="1">
      <alignment vertical="center" wrapText="1"/>
    </xf>
    <xf numFmtId="167" fontId="3" fillId="0" borderId="0" xfId="0" applyNumberFormat="1" applyFont="1" applyFill="1" applyAlignment="1">
      <alignment horizontal="right" vertical="center" wrapText="1"/>
    </xf>
    <xf numFmtId="164" fontId="0" fillId="3" borderId="0" xfId="0" applyFont="1" applyFill="1" applyAlignment="1">
      <alignment vertical="center" wrapText="1"/>
    </xf>
    <xf numFmtId="164" fontId="4" fillId="3" borderId="0" xfId="0" applyFont="1" applyFill="1" applyAlignment="1">
      <alignment vertical="center" wrapText="1"/>
    </xf>
    <xf numFmtId="164" fontId="0" fillId="3" borderId="0" xfId="0" applyFont="1" applyFill="1" applyAlignment="1">
      <alignment vertical="center" wrapText="1"/>
    </xf>
    <xf numFmtId="164" fontId="2" fillId="3" borderId="0" xfId="0" applyFont="1" applyFill="1" applyAlignment="1">
      <alignment horizontal="right" vertical="center" wrapText="1"/>
    </xf>
    <xf numFmtId="164" fontId="2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164" fontId="2" fillId="4" borderId="0" xfId="0" applyFont="1" applyFill="1" applyAlignment="1">
      <alignment vertical="center" wrapText="1"/>
    </xf>
    <xf numFmtId="165" fontId="2" fillId="4" borderId="0" xfId="0" applyNumberFormat="1" applyFont="1" applyFill="1" applyAlignment="1">
      <alignment vertical="center" wrapText="1"/>
    </xf>
    <xf numFmtId="166" fontId="3" fillId="4" borderId="0" xfId="0" applyNumberFormat="1" applyFont="1" applyFill="1" applyAlignment="1">
      <alignment vertical="center" wrapText="1"/>
    </xf>
    <xf numFmtId="167" fontId="3" fillId="4" borderId="0" xfId="0" applyNumberFormat="1" applyFont="1" applyFill="1" applyAlignment="1">
      <alignment vertical="center" wrapText="1"/>
    </xf>
    <xf numFmtId="164" fontId="0" fillId="4" borderId="0" xfId="0" applyFont="1" applyFill="1" applyAlignment="1">
      <alignment vertical="center" wrapText="1"/>
    </xf>
    <xf numFmtId="164" fontId="4" fillId="4" borderId="0" xfId="0" applyFont="1" applyFill="1" applyAlignment="1">
      <alignment vertical="center" wrapText="1"/>
    </xf>
    <xf numFmtId="164" fontId="0" fillId="4" borderId="0" xfId="0" applyFont="1" applyFill="1" applyAlignment="1">
      <alignment vertical="center" wrapText="1"/>
    </xf>
    <xf numFmtId="164" fontId="5" fillId="4" borderId="0" xfId="0" applyFont="1" applyFill="1" applyAlignment="1">
      <alignment horizontal="right" vertical="center" wrapText="1"/>
    </xf>
    <xf numFmtId="164" fontId="2" fillId="4" borderId="0" xfId="0" applyFont="1" applyFill="1" applyAlignment="1">
      <alignment horizontal="right" vertical="center" wrapText="1"/>
    </xf>
    <xf numFmtId="164" fontId="2" fillId="4" borderId="0" xfId="0" applyFont="1" applyFill="1" applyAlignment="1">
      <alignment vertical="center" wrapText="1"/>
    </xf>
    <xf numFmtId="164" fontId="2" fillId="5" borderId="0" xfId="0" applyFont="1" applyFill="1" applyAlignment="1">
      <alignment horizontal="left" vertical="center" wrapText="1"/>
    </xf>
    <xf numFmtId="168" fontId="2" fillId="5" borderId="0" xfId="0" applyNumberFormat="1" applyFont="1" applyFill="1" applyAlignment="1">
      <alignment horizontal="right" vertical="center" wrapText="1"/>
    </xf>
    <xf numFmtId="164" fontId="3" fillId="5" borderId="0" xfId="0" applyFont="1" applyFill="1" applyAlignment="1">
      <alignment horizontal="left" vertical="center" wrapText="1"/>
    </xf>
    <xf numFmtId="167" fontId="3" fillId="5" borderId="0" xfId="0" applyNumberFormat="1" applyFont="1" applyFill="1" applyAlignment="1">
      <alignment horizontal="right" vertical="center" wrapText="1"/>
    </xf>
    <xf numFmtId="164" fontId="0" fillId="5" borderId="0" xfId="0" applyFont="1" applyFill="1" applyAlignment="1">
      <alignment vertical="center" wrapText="1"/>
    </xf>
    <xf numFmtId="164" fontId="4" fillId="5" borderId="0" xfId="0" applyFont="1" applyFill="1" applyAlignment="1">
      <alignment vertical="center" wrapText="1"/>
    </xf>
    <xf numFmtId="164" fontId="5" fillId="5" borderId="0" xfId="0" applyFont="1" applyFill="1" applyAlignment="1">
      <alignment horizontal="right" vertical="center" wrapText="1"/>
    </xf>
    <xf numFmtId="164" fontId="2" fillId="5" borderId="0" xfId="0" applyFont="1" applyFill="1" applyAlignment="1">
      <alignment horizontal="right" vertical="center" wrapText="1"/>
    </xf>
    <xf numFmtId="169" fontId="2" fillId="6" borderId="0" xfId="0" applyNumberFormat="1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164" fontId="3" fillId="6" borderId="0" xfId="0" applyFont="1" applyFill="1" applyAlignment="1">
      <alignment vertical="center" wrapText="1"/>
    </xf>
    <xf numFmtId="167" fontId="3" fillId="6" borderId="0" xfId="0" applyNumberFormat="1" applyFont="1" applyFill="1" applyAlignment="1">
      <alignment horizontal="right" vertical="center" wrapText="1"/>
    </xf>
    <xf numFmtId="164" fontId="0" fillId="6" borderId="0" xfId="0" applyFont="1" applyFill="1" applyAlignment="1">
      <alignment vertical="center" wrapText="1"/>
    </xf>
    <xf numFmtId="164" fontId="4" fillId="6" borderId="0" xfId="0" applyFont="1" applyFill="1" applyAlignment="1">
      <alignment vertical="center" wrapText="1"/>
    </xf>
    <xf numFmtId="164" fontId="5" fillId="6" borderId="0" xfId="0" applyFont="1" applyFill="1" applyAlignment="1">
      <alignment horizontal="right" vertical="center" wrapText="1"/>
    </xf>
    <xf numFmtId="164" fontId="0" fillId="6" borderId="0" xfId="0" applyFont="1" applyFill="1" applyAlignment="1">
      <alignment vertical="center" wrapText="1"/>
    </xf>
    <xf numFmtId="169" fontId="2" fillId="6" borderId="0" xfId="0" applyNumberFormat="1" applyFont="1" applyFill="1" applyAlignment="1">
      <alignment horizontal="right" vertical="center" wrapText="1"/>
    </xf>
    <xf numFmtId="164" fontId="2" fillId="6" borderId="0" xfId="0" applyFont="1" applyFill="1" applyAlignment="1">
      <alignment vertical="center" wrapText="1"/>
    </xf>
    <xf numFmtId="164" fontId="2" fillId="7" borderId="0" xfId="0" applyFont="1" applyFill="1" applyAlignment="1">
      <alignment horizontal="left" vertical="center" wrapText="1"/>
    </xf>
    <xf numFmtId="165" fontId="2" fillId="7" borderId="0" xfId="0" applyNumberFormat="1" applyFont="1" applyFill="1" applyAlignment="1">
      <alignment vertical="center" wrapText="1"/>
    </xf>
    <xf numFmtId="164" fontId="3" fillId="7" borderId="0" xfId="0" applyFont="1" applyFill="1" applyAlignment="1">
      <alignment horizontal="left" vertical="center" wrapText="1"/>
    </xf>
    <xf numFmtId="167" fontId="3" fillId="7" borderId="0" xfId="0" applyNumberFormat="1" applyFont="1" applyFill="1" applyAlignment="1">
      <alignment horizontal="right" vertical="center" wrapText="1"/>
    </xf>
    <xf numFmtId="164" fontId="0" fillId="7" borderId="0" xfId="0" applyFont="1" applyFill="1" applyAlignment="1">
      <alignment vertical="center" wrapText="1"/>
    </xf>
    <xf numFmtId="164" fontId="4" fillId="7" borderId="0" xfId="0" applyFont="1" applyFill="1" applyAlignment="1">
      <alignment vertical="center" wrapText="1"/>
    </xf>
    <xf numFmtId="164" fontId="0" fillId="7" borderId="0" xfId="0" applyFont="1" applyFill="1" applyAlignment="1">
      <alignment vertical="center" wrapText="1"/>
    </xf>
    <xf numFmtId="164" fontId="2" fillId="7" borderId="0" xfId="0" applyFont="1" applyFill="1" applyAlignment="1">
      <alignment horizontal="right" vertical="center" wrapText="1"/>
    </xf>
    <xf numFmtId="164" fontId="2" fillId="7" borderId="0" xfId="0" applyFont="1" applyFill="1" applyAlignment="1">
      <alignment vertical="center" wrapText="1"/>
    </xf>
    <xf numFmtId="164" fontId="2" fillId="2" borderId="0" xfId="0" applyFont="1" applyFill="1" applyAlignment="1">
      <alignment horizontal="left" vertical="center" wrapText="1"/>
    </xf>
    <xf numFmtId="164" fontId="2" fillId="2" borderId="0" xfId="0" applyFont="1" applyFill="1" applyAlignment="1">
      <alignment vertical="center" wrapText="1"/>
    </xf>
    <xf numFmtId="170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3" fillId="2" borderId="0" xfId="0" applyFont="1" applyFill="1" applyAlignment="1">
      <alignment horizontal="left" vertical="center" wrapText="1"/>
    </xf>
    <xf numFmtId="167" fontId="3" fillId="2" borderId="0" xfId="0" applyNumberFormat="1" applyFont="1" applyFill="1" applyAlignment="1">
      <alignment vertical="center" wrapText="1"/>
    </xf>
    <xf numFmtId="166" fontId="3" fillId="2" borderId="0" xfId="0" applyNumberFormat="1" applyFont="1" applyFill="1" applyAlignment="1">
      <alignment vertical="center" wrapText="1"/>
    </xf>
    <xf numFmtId="164" fontId="0" fillId="2" borderId="0" xfId="0" applyFont="1" applyFill="1" applyAlignment="1">
      <alignment horizontal="right" vertical="center" wrapText="1"/>
    </xf>
    <xf numFmtId="164" fontId="2" fillId="2" borderId="0" xfId="0" applyFont="1" applyFill="1" applyAlignment="1">
      <alignment horizontal="right" vertical="center" wrapText="1"/>
    </xf>
    <xf numFmtId="164" fontId="3" fillId="0" borderId="0" xfId="0" applyFont="1" applyFill="1" applyAlignment="1">
      <alignment vertical="center" wrapText="1"/>
    </xf>
    <xf numFmtId="167" fontId="3" fillId="0" borderId="0" xfId="0" applyNumberFormat="1" applyFont="1" applyFill="1" applyAlignment="1">
      <alignment vertical="center" wrapText="1"/>
    </xf>
    <xf numFmtId="164" fontId="2" fillId="0" borderId="0" xfId="0" applyFont="1" applyAlignment="1">
      <alignment vertical="center" wrapText="1"/>
    </xf>
    <xf numFmtId="164" fontId="4" fillId="0" borderId="0" xfId="0" applyFont="1" applyFill="1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7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3</xdr:col>
      <xdr:colOff>171450</xdr:colOff>
      <xdr:row>26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448425" cy="404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3</xdr:col>
      <xdr:colOff>171450</xdr:colOff>
      <xdr:row>53</xdr:row>
      <xdr:rowOff>133350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95825"/>
          <a:ext cx="6448425" cy="401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3</xdr:col>
      <xdr:colOff>171450</xdr:colOff>
      <xdr:row>82</xdr:row>
      <xdr:rowOff>38100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67825"/>
          <a:ext cx="6448425" cy="476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771525</xdr:colOff>
      <xdr:row>106</xdr:row>
      <xdr:rowOff>9525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535150"/>
          <a:ext cx="6219825" cy="401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4875&amp;Y=163635&amp;A=Y&amp;Z=115" TargetMode="External" /><Relationship Id="rId2" Type="http://schemas.openxmlformats.org/officeDocument/2006/relationships/hyperlink" Target="http://www.streetmap.co.uk/map.srf?X=514515&amp;Y=162825&amp;A=Y&amp;Z=115" TargetMode="External" /><Relationship Id="rId3" Type="http://schemas.openxmlformats.org/officeDocument/2006/relationships/hyperlink" Target="http://www.streetmap.co.uk/map.srf?X=514245&amp;Y=162865&amp;A=Y&amp;Z=115" TargetMode="External" /><Relationship Id="rId4" Type="http://schemas.openxmlformats.org/officeDocument/2006/relationships/hyperlink" Target="http://www.streetmap.co.uk/map.srf?X=514195&amp;Y=161115&amp;A=Y&amp;Z=115" TargetMode="External" /><Relationship Id="rId5" Type="http://schemas.openxmlformats.org/officeDocument/2006/relationships/hyperlink" Target="http://www.streetmap.co.uk/map.srf?X=515865&amp;Y=159715&amp;A=Y&amp;Z=115" TargetMode="External" /><Relationship Id="rId6" Type="http://schemas.openxmlformats.org/officeDocument/2006/relationships/hyperlink" Target="http://www.streetmap.co.uk/map.srf?X=516425&amp;Y=162525&amp;A=Y&amp;Z=11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4515&amp;Y=162825&amp;A=Y&amp;Z=115" TargetMode="External" /><Relationship Id="rId2" Type="http://schemas.openxmlformats.org/officeDocument/2006/relationships/hyperlink" Target="http://www.streetmap.co.uk/map.srf?X=514245&amp;Y=162865&amp;A=Y&amp;Z=115" TargetMode="External" /><Relationship Id="rId3" Type="http://schemas.openxmlformats.org/officeDocument/2006/relationships/hyperlink" Target="http://www.streetmap.co.uk/map.srf?X=515865&amp;Y=159715&amp;A=Y&amp;Z=115" TargetMode="Externa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eetmap.co.uk/map.srf?X=515275&amp;Y=162295&amp;A=Y&amp;Z=115" TargetMode="External" /><Relationship Id="rId2" Type="http://schemas.openxmlformats.org/officeDocument/2006/relationships/hyperlink" Target="http://www.streetmap.co.uk/map.srf?X=514855&amp;Y=163345&amp;A=Y&amp;Z=115" TargetMode="External" /><Relationship Id="rId3" Type="http://schemas.openxmlformats.org/officeDocument/2006/relationships/hyperlink" Target="http://www.streetmap.co.uk/map.srf?X=515375&amp;Y=160435&amp;A=Y&amp;Z=115" TargetMode="External" /><Relationship Id="rId4" Type="http://schemas.openxmlformats.org/officeDocument/2006/relationships/hyperlink" Target="http://www.streetmap.co.uk/map.srf?X=516045&amp;Y=161065&amp;A=Y&amp;Z=115" TargetMode="External" /><Relationship Id="rId5" Type="http://schemas.openxmlformats.org/officeDocument/2006/relationships/hyperlink" Target="http://www.streetmap.co.uk/map.srf?X=515805&amp;Y=161395&amp;A=Y&amp;Z=115" TargetMode="External" /><Relationship Id="rId6" Type="http://schemas.openxmlformats.org/officeDocument/2006/relationships/hyperlink" Target="http://www.streetmap.co.uk/map.srf?X=516445&amp;Y=162305&amp;A=Y&amp;Z=115" TargetMode="External" /><Relationship Id="rId7" Type="http://schemas.openxmlformats.org/officeDocument/2006/relationships/hyperlink" Target="http://www.streetmap.co.uk/map.srf?X=516365&amp;Y=162185&amp;A=Y&amp;Z=115" TargetMode="External" /><Relationship Id="rId8" Type="http://schemas.openxmlformats.org/officeDocument/2006/relationships/hyperlink" Target="http://www.streetmap.co.uk/map.srf?X=516405&amp;Y=161905&amp;A=Y&amp;Z=1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2" sqref="A2"/>
    </sheetView>
  </sheetViews>
  <sheetFormatPr defaultColWidth="8.88671875" defaultRowHeight="30" customHeight="1"/>
  <cols>
    <col min="1" max="1" width="40.6640625" style="1" customWidth="1"/>
    <col min="2" max="2" width="11.5546875" style="1" customWidth="1"/>
    <col min="3" max="5" width="10.77734375" style="1" customWidth="1"/>
    <col min="6" max="16384" width="8.88671875" style="1" customWidth="1"/>
  </cols>
  <sheetData>
    <row r="1" spans="1:5" ht="30" customHeight="1">
      <c r="A1" s="2" t="s">
        <v>0</v>
      </c>
      <c r="B1" s="2"/>
      <c r="C1" s="3"/>
      <c r="D1" s="3"/>
      <c r="E1" s="3"/>
    </row>
    <row r="2" spans="1:8" ht="45" customHeight="1">
      <c r="A2" s="4" t="s">
        <v>1</v>
      </c>
      <c r="B2" s="4"/>
      <c r="C2" s="3"/>
      <c r="D2" s="3"/>
      <c r="E2" s="3"/>
      <c r="F2" s="5" t="s">
        <v>2</v>
      </c>
      <c r="G2" s="5"/>
      <c r="H2" s="5"/>
    </row>
    <row r="3" spans="1:8" ht="30" customHeight="1">
      <c r="A3" s="2" t="s">
        <v>3</v>
      </c>
      <c r="B3" s="2" t="s">
        <v>4</v>
      </c>
      <c r="C3" s="6" t="s">
        <v>5</v>
      </c>
      <c r="D3" s="6" t="s">
        <v>6</v>
      </c>
      <c r="E3" s="6" t="s">
        <v>7</v>
      </c>
      <c r="F3" s="6" t="s">
        <v>5</v>
      </c>
      <c r="G3" s="6" t="s">
        <v>6</v>
      </c>
      <c r="H3" s="6" t="s">
        <v>7</v>
      </c>
    </row>
    <row r="4" spans="1:5" ht="30" customHeight="1">
      <c r="A4" s="7" t="s">
        <v>8</v>
      </c>
      <c r="B4" s="7"/>
      <c r="C4" s="8">
        <v>7</v>
      </c>
      <c r="D4" s="8">
        <v>7.5</v>
      </c>
      <c r="E4" s="8">
        <v>999</v>
      </c>
    </row>
    <row r="5" spans="1:8" ht="30" customHeight="1">
      <c r="A5" s="9" t="s">
        <v>9</v>
      </c>
      <c r="B5" s="9"/>
      <c r="C5" s="10">
        <f>C7/1000/C4/24</f>
        <v>0.024821428571428574</v>
      </c>
      <c r="D5" s="10">
        <f>D7/1000/D4/24</f>
        <v>0.027777777777777776</v>
      </c>
      <c r="E5" s="10">
        <f>E7/1000/E4/24</f>
        <v>0</v>
      </c>
      <c r="F5" s="11">
        <f>C5</f>
        <v>0.024821428571428574</v>
      </c>
      <c r="G5" s="11">
        <f>D5</f>
        <v>0.027777777777777776</v>
      </c>
      <c r="H5" s="11">
        <f>E5</f>
        <v>0</v>
      </c>
    </row>
    <row r="6" spans="1:8" ht="30" customHeight="1">
      <c r="A6" s="12" t="s">
        <v>10</v>
      </c>
      <c r="B6" s="13" t="s">
        <v>11</v>
      </c>
      <c r="C6" s="14">
        <v>4170</v>
      </c>
      <c r="D6" s="14">
        <v>5000</v>
      </c>
      <c r="E6" s="14"/>
      <c r="F6" s="1">
        <f>C6</f>
        <v>4170</v>
      </c>
      <c r="G6" s="1">
        <f>D6</f>
        <v>5000</v>
      </c>
      <c r="H6" s="1">
        <f>E6</f>
        <v>0</v>
      </c>
    </row>
    <row r="7" spans="1:8" ht="30" customHeight="1">
      <c r="A7" s="15" t="s">
        <v>12</v>
      </c>
      <c r="B7" s="15"/>
      <c r="C7" s="16">
        <f>SUM(C6:C6)</f>
        <v>4170</v>
      </c>
      <c r="D7" s="17">
        <f>SUM(D6:D6)</f>
        <v>5000</v>
      </c>
      <c r="E7" s="17">
        <f>SUM(E6:E6)</f>
        <v>0</v>
      </c>
      <c r="F7" s="1">
        <f>F6</f>
        <v>4170</v>
      </c>
      <c r="G7" s="1">
        <f>G6</f>
        <v>5000</v>
      </c>
      <c r="H7" s="1">
        <f>H6</f>
        <v>0</v>
      </c>
    </row>
    <row r="8" spans="1:5" ht="30" customHeight="1">
      <c r="A8" s="18" t="s">
        <v>13</v>
      </c>
      <c r="B8" s="18"/>
      <c r="C8" s="19">
        <v>7.5</v>
      </c>
      <c r="D8" s="19">
        <v>8</v>
      </c>
      <c r="E8" s="19">
        <v>999</v>
      </c>
    </row>
    <row r="9" spans="1:8" ht="30" customHeight="1">
      <c r="A9" s="20" t="s">
        <v>9</v>
      </c>
      <c r="B9" s="20"/>
      <c r="C9" s="21">
        <f>C12/1000/C8/24</f>
        <v>0.011166666666666665</v>
      </c>
      <c r="D9" s="21">
        <f>D12/1000/D8/24</f>
        <v>0.010104166666666666</v>
      </c>
      <c r="E9" s="21">
        <f>E12/1000/E8/24</f>
        <v>0</v>
      </c>
      <c r="F9" s="11">
        <f>C9+F5</f>
        <v>0.035988095238095236</v>
      </c>
      <c r="G9" s="11">
        <f>D9+G5</f>
        <v>0.03788194444444444</v>
      </c>
      <c r="H9" s="11">
        <f>E9+H5</f>
        <v>0</v>
      </c>
    </row>
    <row r="10" spans="1:8" ht="30" customHeight="1">
      <c r="A10" s="22" t="s">
        <v>14</v>
      </c>
      <c r="B10" s="23" t="s">
        <v>15</v>
      </c>
      <c r="C10" s="24">
        <v>2010</v>
      </c>
      <c r="D10" s="25" t="s">
        <v>16</v>
      </c>
      <c r="E10" s="24"/>
      <c r="F10" s="1">
        <f>IF(ISNUMBER(C10),F7+C10,F7)</f>
        <v>6180</v>
      </c>
      <c r="G10" s="1">
        <f>IF(ISNUMBER(D10),G7+D10,G7)</f>
        <v>5000</v>
      </c>
      <c r="H10" s="1">
        <f>IF(ISNUMBER(E10),H7+E10,H7)</f>
        <v>0</v>
      </c>
    </row>
    <row r="11" spans="1:8" ht="30" customHeight="1">
      <c r="A11" s="22" t="s">
        <v>17</v>
      </c>
      <c r="B11" s="23" t="s">
        <v>18</v>
      </c>
      <c r="C11" s="25" t="s">
        <v>16</v>
      </c>
      <c r="D11" s="24">
        <v>1940</v>
      </c>
      <c r="E11" s="24"/>
      <c r="F11" s="1">
        <f>IF(ISNUMBER(C11),F10+C11,F10)</f>
        <v>6180</v>
      </c>
      <c r="G11" s="1">
        <f>IF(ISNUMBER(D11),G10+D11,G10)</f>
        <v>6940</v>
      </c>
      <c r="H11" s="1">
        <f>IF(ISNUMBER(E11),H10+E11,H10)</f>
        <v>0</v>
      </c>
    </row>
    <row r="12" spans="1:8" ht="30" customHeight="1">
      <c r="A12" s="26" t="s">
        <v>12</v>
      </c>
      <c r="B12" s="26"/>
      <c r="C12" s="27">
        <f>SUM(C10:C11)</f>
        <v>2010</v>
      </c>
      <c r="D12" s="27">
        <f>SUM(D10:D11)</f>
        <v>1940</v>
      </c>
      <c r="E12" s="27">
        <f>SUM(E10:E11)</f>
        <v>0</v>
      </c>
      <c r="F12" s="1">
        <f>F11</f>
        <v>6180</v>
      </c>
      <c r="G12" s="1">
        <f>G11</f>
        <v>6940</v>
      </c>
      <c r="H12" s="1">
        <f>H11</f>
        <v>0</v>
      </c>
    </row>
    <row r="13" spans="1:5" ht="30" customHeight="1">
      <c r="A13" s="28" t="s">
        <v>19</v>
      </c>
      <c r="B13" s="28"/>
      <c r="C13" s="29">
        <v>999</v>
      </c>
      <c r="D13" s="29">
        <v>8.5</v>
      </c>
      <c r="E13" s="29">
        <v>999</v>
      </c>
    </row>
    <row r="14" spans="1:8" ht="30" customHeight="1">
      <c r="A14" s="30" t="s">
        <v>9</v>
      </c>
      <c r="B14" s="30"/>
      <c r="C14" s="31">
        <f>C16/1000/C13/24</f>
        <v>0</v>
      </c>
      <c r="D14" s="31">
        <f>D16/1000/D13/24</f>
        <v>0.02637254901960784</v>
      </c>
      <c r="E14" s="31">
        <f>E16/1000/E13/24</f>
        <v>0</v>
      </c>
      <c r="F14" s="11">
        <f>C14+F9</f>
        <v>0.035988095238095236</v>
      </c>
      <c r="G14" s="11">
        <f>D14+G9</f>
        <v>0.06425449346405228</v>
      </c>
      <c r="H14" s="11">
        <f>E14+H9</f>
        <v>0</v>
      </c>
    </row>
    <row r="15" spans="1:8" ht="30" customHeight="1">
      <c r="A15" s="32" t="s">
        <v>20</v>
      </c>
      <c r="B15" s="33" t="s">
        <v>21</v>
      </c>
      <c r="C15" s="34" t="s">
        <v>16</v>
      </c>
      <c r="D15" s="32">
        <v>5380</v>
      </c>
      <c r="E15" s="32"/>
      <c r="F15" s="1">
        <f>IF(ISNUMBER(C15),F12+C15,F12)</f>
        <v>6180</v>
      </c>
      <c r="G15" s="1">
        <f>IF(ISNUMBER(D15),G12+D15,G12)</f>
        <v>12320</v>
      </c>
      <c r="H15" s="1">
        <f>IF(ISNUMBER(E15),H12+E15,H12)</f>
        <v>0</v>
      </c>
    </row>
    <row r="16" spans="1:8" ht="30" customHeight="1">
      <c r="A16" s="35" t="s">
        <v>12</v>
      </c>
      <c r="B16" s="35"/>
      <c r="C16" s="35">
        <f>SUM(C15:C15)</f>
        <v>0</v>
      </c>
      <c r="D16" s="35">
        <f>SUM(D15:D15)</f>
        <v>5380</v>
      </c>
      <c r="E16" s="35">
        <f>SUM(E15:E15)</f>
        <v>0</v>
      </c>
      <c r="F16" s="1">
        <f>F15</f>
        <v>6180</v>
      </c>
      <c r="G16" s="1">
        <f>G15</f>
        <v>12320</v>
      </c>
      <c r="H16" s="1">
        <f>H15</f>
        <v>0</v>
      </c>
    </row>
    <row r="17" spans="1:5" ht="30" customHeight="1">
      <c r="A17" s="36" t="s">
        <v>22</v>
      </c>
      <c r="B17" s="36"/>
      <c r="C17" s="37">
        <v>999</v>
      </c>
      <c r="D17" s="37">
        <v>6.5</v>
      </c>
      <c r="E17" s="37">
        <v>999</v>
      </c>
    </row>
    <row r="18" spans="1:8" ht="30" customHeight="1">
      <c r="A18" s="38" t="s">
        <v>9</v>
      </c>
      <c r="B18" s="38"/>
      <c r="C18" s="39">
        <f>C20/1000/C17/24</f>
        <v>0</v>
      </c>
      <c r="D18" s="39">
        <f>D20/1000/D17/24</f>
        <v>0.026153846153846153</v>
      </c>
      <c r="E18" s="39">
        <f>E20/1000/E17/24</f>
        <v>0</v>
      </c>
      <c r="F18" s="11">
        <f>C18+F14</f>
        <v>0.035988095238095236</v>
      </c>
      <c r="G18" s="11">
        <f>D18+G14</f>
        <v>0.09040833961789843</v>
      </c>
      <c r="H18" s="11">
        <f>E18+H14</f>
        <v>0</v>
      </c>
    </row>
    <row r="19" spans="1:8" ht="30" customHeight="1">
      <c r="A19" s="40" t="s">
        <v>23</v>
      </c>
      <c r="B19" s="41" t="s">
        <v>24</v>
      </c>
      <c r="C19" s="42" t="s">
        <v>16</v>
      </c>
      <c r="D19" s="43">
        <v>4080</v>
      </c>
      <c r="E19" s="43"/>
      <c r="F19" s="1">
        <f>IF(ISNUMBER(C19),F16+C19,F16)</f>
        <v>6180</v>
      </c>
      <c r="G19" s="1">
        <f>IF(ISNUMBER(D19),G16+D19,G16)</f>
        <v>16400</v>
      </c>
      <c r="H19" s="1">
        <f>IF(ISNUMBER(E19),H16+E19,H16)</f>
        <v>0</v>
      </c>
    </row>
    <row r="20" spans="1:8" ht="30" customHeight="1">
      <c r="A20" s="44" t="s">
        <v>12</v>
      </c>
      <c r="B20" s="44"/>
      <c r="C20" s="45">
        <f>SUM(C19:C19)</f>
        <v>0</v>
      </c>
      <c r="D20" s="45">
        <f>SUM(D19:D19)</f>
        <v>4080</v>
      </c>
      <c r="E20" s="45">
        <f>SUM(E19:E19)</f>
        <v>0</v>
      </c>
      <c r="F20" s="1">
        <f>F19</f>
        <v>6180</v>
      </c>
      <c r="G20" s="1">
        <f>G19</f>
        <v>16400</v>
      </c>
      <c r="H20" s="1">
        <f>H19</f>
        <v>0</v>
      </c>
    </row>
    <row r="21" spans="1:5" ht="30" customHeight="1">
      <c r="A21" s="46" t="s">
        <v>25</v>
      </c>
      <c r="B21" s="46"/>
      <c r="C21" s="47">
        <v>7</v>
      </c>
      <c r="D21" s="47">
        <v>7.5</v>
      </c>
      <c r="E21" s="47">
        <v>999</v>
      </c>
    </row>
    <row r="22" spans="1:8" ht="30" customHeight="1">
      <c r="A22" s="48" t="s">
        <v>9</v>
      </c>
      <c r="B22" s="48"/>
      <c r="C22" s="49">
        <f>C24/1000/C21/24</f>
        <v>0.024761904761904763</v>
      </c>
      <c r="D22" s="49">
        <f>D24/1000/D21/24</f>
        <v>0.030000000000000002</v>
      </c>
      <c r="E22" s="49">
        <f>E24/1000/E21/24</f>
        <v>0</v>
      </c>
      <c r="F22" s="11">
        <f>C22+F18</f>
        <v>0.06075</v>
      </c>
      <c r="G22" s="11">
        <f>D22+G18</f>
        <v>0.12040833961789843</v>
      </c>
      <c r="H22" s="11">
        <f>E22+H18</f>
        <v>0</v>
      </c>
    </row>
    <row r="23" spans="1:8" ht="30" customHeight="1">
      <c r="A23" s="50" t="s">
        <v>26</v>
      </c>
      <c r="B23" s="51" t="s">
        <v>27</v>
      </c>
      <c r="C23" s="52">
        <v>4160</v>
      </c>
      <c r="D23" s="52">
        <v>5400</v>
      </c>
      <c r="E23" s="52"/>
      <c r="F23" s="1">
        <f>IF(ISNUMBER(C23),F20+C23,F20)</f>
        <v>10340</v>
      </c>
      <c r="G23" s="1">
        <f>IF(ISNUMBER(D23),G20+D23,G20)</f>
        <v>21800</v>
      </c>
      <c r="H23" s="1">
        <f>IF(ISNUMBER(E23),H20+E23,H20)</f>
        <v>0</v>
      </c>
    </row>
    <row r="24" spans="1:8" ht="30" customHeight="1">
      <c r="A24" s="53" t="s">
        <v>12</v>
      </c>
      <c r="B24" s="53"/>
      <c r="C24" s="54">
        <f>SUM(C23:C23)</f>
        <v>4160</v>
      </c>
      <c r="D24" s="54">
        <f>SUM(D23:D23)</f>
        <v>5400</v>
      </c>
      <c r="E24" s="54">
        <f>SUM(E23:E23)</f>
        <v>0</v>
      </c>
      <c r="F24" s="1">
        <f>F23</f>
        <v>10340</v>
      </c>
      <c r="G24" s="1">
        <f>G23</f>
        <v>21800</v>
      </c>
      <c r="H24" s="1">
        <f>H23</f>
        <v>0</v>
      </c>
    </row>
    <row r="25" spans="1:7" ht="30" customHeight="1">
      <c r="A25" s="55" t="s">
        <v>28</v>
      </c>
      <c r="B25" s="55"/>
      <c r="C25" s="56">
        <f>+C7+C12+C16+C20+C24</f>
        <v>10340</v>
      </c>
      <c r="D25" s="56">
        <f>+D7+D12+D16+D20+D24</f>
        <v>21800</v>
      </c>
      <c r="E25" s="56">
        <f>+E7+E12+E16+E20+E24</f>
        <v>0</v>
      </c>
      <c r="F25" s="57"/>
      <c r="G25" s="58"/>
    </row>
    <row r="26" spans="1:8" ht="30" customHeight="1">
      <c r="A26" s="59" t="s">
        <v>29</v>
      </c>
      <c r="B26" s="59"/>
      <c r="C26" s="60">
        <f>+C5+C9+C14+C18+C22</f>
        <v>0.06075</v>
      </c>
      <c r="D26" s="60">
        <f>+D5+D9+D14+D18+D22</f>
        <v>0.12040833961789843</v>
      </c>
      <c r="E26" s="60">
        <f>+E5+E9+E14+E18+E22</f>
        <v>0</v>
      </c>
      <c r="F26" s="11"/>
      <c r="G26" s="11"/>
      <c r="H26" s="11"/>
    </row>
    <row r="27" spans="1:7" ht="30" customHeight="1">
      <c r="A27" s="59" t="s">
        <v>30</v>
      </c>
      <c r="B27" s="59"/>
      <c r="C27" s="61"/>
      <c r="D27" s="61"/>
      <c r="E27" s="61"/>
      <c r="F27" s="57"/>
      <c r="G27" s="58"/>
    </row>
    <row r="28" spans="1:7" ht="30" customHeight="1">
      <c r="A28" s="4" t="s">
        <v>31</v>
      </c>
      <c r="B28" s="4"/>
      <c r="C28" s="60">
        <f>C26+C27/24/12</f>
        <v>0.06075</v>
      </c>
      <c r="D28" s="60">
        <f>D26+D27/24/12</f>
        <v>0.12040833961789843</v>
      </c>
      <c r="E28" s="60">
        <f>E26+E27/24/12</f>
        <v>0</v>
      </c>
      <c r="F28" s="57"/>
      <c r="G28" s="58"/>
    </row>
    <row r="29" spans="1:7" ht="30" customHeight="1">
      <c r="A29" s="3" t="s">
        <v>32</v>
      </c>
      <c r="B29" s="3"/>
      <c r="C29" s="62">
        <v>740</v>
      </c>
      <c r="D29" s="62">
        <v>740</v>
      </c>
      <c r="E29" s="62">
        <v>0</v>
      </c>
      <c r="F29" s="57"/>
      <c r="G29" s="58"/>
    </row>
    <row r="30" spans="1:7" ht="30" customHeight="1">
      <c r="A30" s="2" t="s">
        <v>33</v>
      </c>
      <c r="B30" s="2"/>
      <c r="C30" s="63">
        <f>C25+C29</f>
        <v>11080</v>
      </c>
      <c r="D30" s="63">
        <f>D25+D29</f>
        <v>22540</v>
      </c>
      <c r="E30" s="63">
        <f>E25+E29</f>
        <v>0</v>
      </c>
      <c r="F30" s="57"/>
      <c r="G30" s="58"/>
    </row>
    <row r="31" spans="1:7" ht="30" customHeight="1">
      <c r="A31" s="4" t="s">
        <v>34</v>
      </c>
      <c r="B31" s="4"/>
      <c r="C31" s="60">
        <f>C28+C29/1000/7/24</f>
        <v>0.06515476190476191</v>
      </c>
      <c r="D31" s="60">
        <f>D28+D29/1000/7/24</f>
        <v>0.12481310152266034</v>
      </c>
      <c r="E31" s="60">
        <f>E28+E29/1000/7/24</f>
        <v>0</v>
      </c>
      <c r="F31" s="57"/>
      <c r="G31" s="58"/>
    </row>
    <row r="32" spans="1:5" ht="30" customHeight="1">
      <c r="A32" s="64"/>
      <c r="B32" s="64"/>
      <c r="C32" s="65"/>
      <c r="D32" s="65"/>
      <c r="E32" s="65"/>
    </row>
  </sheetData>
  <sheetProtection selectLockedCells="1" selectUnlockedCells="1"/>
  <mergeCells count="1">
    <mergeCell ref="F2:H2"/>
  </mergeCells>
  <hyperlinks>
    <hyperlink ref="B6" r:id="rId1" display="TQ14876363"/>
    <hyperlink ref="B10" r:id="rId2" display="TQ14516282"/>
    <hyperlink ref="B11" r:id="rId3" display="TQ14246286"/>
    <hyperlink ref="B15" r:id="rId4" display="TQ14196111"/>
    <hyperlink ref="B19" r:id="rId5" display="TQ15865971"/>
    <hyperlink ref="B23" r:id="rId6" display="TQ16426252"/>
  </hyperlinks>
  <printOptions/>
  <pageMargins left="0.7479166666666667" right="0.7479166666666667" top="0.7875" bottom="0.7875" header="0.5118055555555555" footer="0.5118055555555555"/>
  <pageSetup fitToHeight="2" fitToWidth="1" horizontalDpi="300" verticalDpi="300" orientation="portrait"/>
  <headerFooter alignWithMargins="0">
    <oddHeader>&amp;LBalanced TREC 2005 POR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88">
      <selection activeCell="E109" sqref="E109"/>
    </sheetView>
  </sheetViews>
  <sheetFormatPr defaultColWidth="9.77734375" defaultRowHeight="15"/>
  <cols>
    <col min="1" max="1" width="51.21484375" style="0" customWidth="1"/>
    <col min="2" max="2" width="12.3359375" style="0" customWidth="1"/>
    <col min="3" max="16384" width="9.6640625" style="0" customWidth="1"/>
  </cols>
  <sheetData>
    <row r="1" spans="1:2" ht="12.75">
      <c r="A1" s="66" t="s">
        <v>35</v>
      </c>
      <c r="B1" s="67" t="s">
        <v>15</v>
      </c>
    </row>
    <row r="2" ht="12.75">
      <c r="B2" s="68"/>
    </row>
    <row r="3" ht="12.75">
      <c r="B3" s="68"/>
    </row>
    <row r="4" ht="12.75">
      <c r="B4" s="68"/>
    </row>
    <row r="5" ht="12.75">
      <c r="B5" s="68"/>
    </row>
    <row r="6" ht="12.75">
      <c r="B6" s="68"/>
    </row>
    <row r="7" ht="12.75">
      <c r="B7" s="68"/>
    </row>
    <row r="8" ht="12.75">
      <c r="B8" s="68"/>
    </row>
    <row r="9" ht="12.75">
      <c r="B9" s="68"/>
    </row>
    <row r="10" ht="12.75">
      <c r="B10" s="68"/>
    </row>
    <row r="11" ht="12.75">
      <c r="B11" s="68"/>
    </row>
    <row r="12" ht="12.75">
      <c r="B12" s="68"/>
    </row>
    <row r="13" ht="12.75">
      <c r="B13" s="68"/>
    </row>
    <row r="14" ht="12.75">
      <c r="B14" s="68"/>
    </row>
    <row r="15" ht="12.75">
      <c r="B15" s="68"/>
    </row>
    <row r="16" ht="12.75">
      <c r="B16" s="68"/>
    </row>
    <row r="17" ht="12.75">
      <c r="B17" s="68"/>
    </row>
    <row r="18" ht="12.75">
      <c r="B18" s="68"/>
    </row>
    <row r="19" ht="12.75">
      <c r="B19" s="68"/>
    </row>
    <row r="20" ht="12.75">
      <c r="B20" s="68"/>
    </row>
    <row r="21" ht="12.75">
      <c r="B21" s="68"/>
    </row>
    <row r="22" ht="12.75">
      <c r="B22" s="68"/>
    </row>
    <row r="23" ht="12.75">
      <c r="B23" s="68"/>
    </row>
    <row r="24" ht="12.75">
      <c r="B24" s="68"/>
    </row>
    <row r="25" ht="12.75">
      <c r="B25" s="68"/>
    </row>
    <row r="26" ht="12.75">
      <c r="B26" s="68"/>
    </row>
    <row r="27" ht="12.75">
      <c r="B27" s="68"/>
    </row>
    <row r="28" ht="12.75">
      <c r="B28" s="68"/>
    </row>
    <row r="29" spans="1:2" ht="12.75">
      <c r="A29" s="66" t="s">
        <v>36</v>
      </c>
      <c r="B29" s="67" t="s">
        <v>18</v>
      </c>
    </row>
    <row r="30" ht="12.75">
      <c r="B30" s="68"/>
    </row>
    <row r="31" ht="12.75">
      <c r="B31" s="68"/>
    </row>
    <row r="32" ht="12.75">
      <c r="B32" s="68"/>
    </row>
    <row r="33" ht="12.75">
      <c r="B33" s="68"/>
    </row>
    <row r="34" ht="12.75">
      <c r="B34" s="68"/>
    </row>
    <row r="35" ht="12.75">
      <c r="B35" s="68"/>
    </row>
    <row r="36" ht="12.75">
      <c r="B36" s="68"/>
    </row>
    <row r="37" ht="12.75">
      <c r="B37" s="68"/>
    </row>
    <row r="38" ht="12.75">
      <c r="B38" s="68"/>
    </row>
    <row r="39" ht="12.75">
      <c r="B39" s="68"/>
    </row>
    <row r="40" ht="12.75">
      <c r="B40" s="68"/>
    </row>
    <row r="41" ht="12.75">
      <c r="B41" s="68"/>
    </row>
    <row r="42" ht="12.75">
      <c r="B42" s="68"/>
    </row>
    <row r="43" ht="12.75">
      <c r="B43" s="68"/>
    </row>
    <row r="44" ht="12.75">
      <c r="B44" s="68"/>
    </row>
    <row r="45" ht="12.75">
      <c r="B45" s="68"/>
    </row>
    <row r="46" ht="12.75">
      <c r="B46" s="68"/>
    </row>
    <row r="47" ht="12.75">
      <c r="B47" s="68"/>
    </row>
    <row r="48" ht="12.75">
      <c r="B48" s="68"/>
    </row>
    <row r="49" ht="12.75">
      <c r="B49" s="68"/>
    </row>
    <row r="50" ht="12.75">
      <c r="B50" s="68"/>
    </row>
    <row r="51" ht="12.75">
      <c r="B51" s="68"/>
    </row>
    <row r="52" ht="12.75">
      <c r="B52" s="68"/>
    </row>
    <row r="53" ht="12.75">
      <c r="B53" s="68"/>
    </row>
    <row r="54" ht="12.75">
      <c r="B54" s="68"/>
    </row>
    <row r="55" ht="12.75">
      <c r="B55" s="68"/>
    </row>
    <row r="56" ht="12.75">
      <c r="B56" s="68"/>
    </row>
    <row r="57" spans="1:2" ht="12.75">
      <c r="A57" s="66" t="s">
        <v>37</v>
      </c>
      <c r="B57" s="67" t="s">
        <v>24</v>
      </c>
    </row>
    <row r="85" ht="12.75">
      <c r="A85" s="66" t="s">
        <v>38</v>
      </c>
    </row>
  </sheetData>
  <sheetProtection selectLockedCells="1" selectUnlockedCells="1"/>
  <hyperlinks>
    <hyperlink ref="B1" r:id="rId1" display="TQ14516282"/>
    <hyperlink ref="B29" r:id="rId2" display="TQ14246286"/>
    <hyperlink ref="B57" r:id="rId3" display="TQ15865971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10" sqref="C10"/>
    </sheetView>
  </sheetViews>
  <sheetFormatPr defaultColWidth="8.88671875" defaultRowHeight="15"/>
  <cols>
    <col min="1" max="1" width="42.5546875" style="0" customWidth="1"/>
    <col min="2" max="4" width="4.21484375" style="0" customWidth="1"/>
    <col min="5" max="5" width="11.88671875" style="0" customWidth="1"/>
    <col min="6" max="6" width="4.77734375" style="0" customWidth="1"/>
    <col min="8" max="8" width="39.21484375" style="0" customWidth="1"/>
  </cols>
  <sheetData>
    <row r="1" spans="1:8" ht="12.75">
      <c r="A1" s="66" t="s">
        <v>39</v>
      </c>
      <c r="B1" s="69" t="s">
        <v>40</v>
      </c>
      <c r="C1" s="69" t="s">
        <v>41</v>
      </c>
      <c r="D1" s="69" t="s">
        <v>42</v>
      </c>
      <c r="E1" s="69" t="s">
        <v>4</v>
      </c>
      <c r="F1" s="69" t="s">
        <v>43</v>
      </c>
      <c r="G1" s="69" t="s">
        <v>44</v>
      </c>
      <c r="H1" s="69" t="s">
        <v>45</v>
      </c>
    </row>
    <row r="2" spans="1:8" ht="31.5" customHeight="1">
      <c r="A2" s="1" t="s">
        <v>46</v>
      </c>
      <c r="B2" s="70" t="s">
        <v>47</v>
      </c>
      <c r="C2" s="70" t="s">
        <v>47</v>
      </c>
      <c r="D2" s="71"/>
      <c r="E2" s="72" t="s">
        <v>48</v>
      </c>
      <c r="F2" s="73">
        <v>5</v>
      </c>
      <c r="G2" t="s">
        <v>49</v>
      </c>
      <c r="H2" s="74" t="s">
        <v>50</v>
      </c>
    </row>
    <row r="3" spans="1:8" ht="31.5" customHeight="1">
      <c r="A3" s="1" t="s">
        <v>51</v>
      </c>
      <c r="B3" s="70" t="s">
        <v>47</v>
      </c>
      <c r="C3" s="70" t="s">
        <v>47</v>
      </c>
      <c r="D3" s="71"/>
      <c r="E3" s="72" t="s">
        <v>52</v>
      </c>
      <c r="F3" s="73">
        <v>1</v>
      </c>
      <c r="G3" t="s">
        <v>53</v>
      </c>
      <c r="H3" s="1" t="s">
        <v>54</v>
      </c>
    </row>
    <row r="4" spans="1:8" ht="31.5" customHeight="1">
      <c r="A4" t="s">
        <v>55</v>
      </c>
      <c r="B4" s="70"/>
      <c r="C4" s="70" t="s">
        <v>47</v>
      </c>
      <c r="D4" s="70"/>
      <c r="E4" s="72" t="s">
        <v>56</v>
      </c>
      <c r="F4" s="73">
        <v>7</v>
      </c>
      <c r="G4" s="74" t="s">
        <v>57</v>
      </c>
      <c r="H4" s="1" t="s">
        <v>58</v>
      </c>
    </row>
    <row r="5" spans="1:8" ht="31.5" customHeight="1">
      <c r="A5" t="s">
        <v>59</v>
      </c>
      <c r="B5" s="70"/>
      <c r="C5" s="70" t="s">
        <v>47</v>
      </c>
      <c r="D5" s="70"/>
      <c r="E5" s="72" t="s">
        <v>60</v>
      </c>
      <c r="F5" s="73">
        <v>9</v>
      </c>
      <c r="G5" s="74" t="s">
        <v>57</v>
      </c>
      <c r="H5" s="1"/>
    </row>
    <row r="6" spans="1:8" ht="31.5" customHeight="1">
      <c r="A6" t="s">
        <v>61</v>
      </c>
      <c r="B6" s="70"/>
      <c r="C6" s="70" t="s">
        <v>47</v>
      </c>
      <c r="D6" s="70"/>
      <c r="E6" s="72" t="s">
        <v>62</v>
      </c>
      <c r="F6" s="73">
        <v>2</v>
      </c>
      <c r="G6" s="74" t="s">
        <v>57</v>
      </c>
      <c r="H6" s="1"/>
    </row>
    <row r="7" spans="1:8" ht="31.5" customHeight="1">
      <c r="A7" t="s">
        <v>63</v>
      </c>
      <c r="B7" s="70" t="s">
        <v>47</v>
      </c>
      <c r="C7" s="70"/>
      <c r="D7" s="70"/>
      <c r="E7" s="72" t="s">
        <v>64</v>
      </c>
      <c r="F7" s="75">
        <v>2</v>
      </c>
      <c r="G7" s="74" t="s">
        <v>49</v>
      </c>
      <c r="H7" s="1" t="s">
        <v>65</v>
      </c>
    </row>
    <row r="8" spans="1:8" ht="31.5" customHeight="1">
      <c r="A8" t="s">
        <v>63</v>
      </c>
      <c r="B8" s="70"/>
      <c r="C8" s="70" t="s">
        <v>47</v>
      </c>
      <c r="D8" s="70"/>
      <c r="E8" s="72" t="s">
        <v>66</v>
      </c>
      <c r="F8" s="75">
        <v>8</v>
      </c>
      <c r="G8" s="74" t="s">
        <v>49</v>
      </c>
      <c r="H8" s="1" t="s">
        <v>67</v>
      </c>
    </row>
    <row r="9" spans="3:8" ht="18" customHeight="1">
      <c r="C9" s="70"/>
      <c r="D9" s="70"/>
      <c r="E9" s="72"/>
      <c r="F9" s="73"/>
      <c r="H9" s="1"/>
    </row>
    <row r="10" spans="1:8" ht="18" customHeight="1">
      <c r="A10" s="76" t="s">
        <v>68</v>
      </c>
      <c r="B10" s="73">
        <v>3</v>
      </c>
      <c r="C10" s="73">
        <v>6</v>
      </c>
      <c r="D10" s="73"/>
      <c r="E10" s="73"/>
      <c r="F10" s="77"/>
      <c r="H10" s="1"/>
    </row>
    <row r="11" spans="2:8" ht="17.25" customHeight="1">
      <c r="B11" s="70" t="s">
        <v>47</v>
      </c>
      <c r="C11" s="78" t="s">
        <v>69</v>
      </c>
      <c r="D11" s="78"/>
      <c r="E11" s="78"/>
      <c r="H11" s="1"/>
    </row>
    <row r="12" spans="2:5" ht="17.25" customHeight="1">
      <c r="B12" s="70" t="s">
        <v>70</v>
      </c>
      <c r="C12" s="79" t="s">
        <v>71</v>
      </c>
      <c r="D12" s="79"/>
      <c r="E12" s="79"/>
    </row>
    <row r="14" spans="1:8" ht="33.75" customHeight="1">
      <c r="A14" s="1" t="s">
        <v>72</v>
      </c>
      <c r="B14" s="70"/>
      <c r="C14" s="70"/>
      <c r="D14" s="70"/>
      <c r="E14" s="72" t="s">
        <v>73</v>
      </c>
      <c r="F14" s="73"/>
      <c r="G14" s="74"/>
      <c r="H14" s="1" t="s">
        <v>74</v>
      </c>
    </row>
    <row r="15" spans="2:4" ht="12.75">
      <c r="B15" s="80"/>
      <c r="C15" s="80"/>
      <c r="D15" s="80"/>
    </row>
    <row r="16" spans="2:4" ht="12.75">
      <c r="B16" s="80"/>
      <c r="C16" s="80"/>
      <c r="D16" s="80"/>
    </row>
    <row r="17" spans="2:4" ht="12.75">
      <c r="B17" s="80"/>
      <c r="C17" s="80"/>
      <c r="D17" s="80"/>
    </row>
    <row r="18" spans="2:4" ht="12.75">
      <c r="B18" s="80"/>
      <c r="C18" s="80"/>
      <c r="D18" s="80"/>
    </row>
    <row r="19" spans="2:4" ht="12.75">
      <c r="B19" s="80"/>
      <c r="C19" s="80"/>
      <c r="D19" s="80"/>
    </row>
    <row r="20" spans="2:4" ht="12.75">
      <c r="B20" s="80"/>
      <c r="C20" s="80"/>
      <c r="D20" s="80"/>
    </row>
    <row r="21" spans="2:4" ht="12.75">
      <c r="B21" s="80"/>
      <c r="C21" s="80"/>
      <c r="D21" s="80"/>
    </row>
    <row r="22" spans="2:4" ht="12.75">
      <c r="B22" s="80"/>
      <c r="C22" s="80"/>
      <c r="D22" s="80"/>
    </row>
    <row r="23" spans="2:4" ht="12.75">
      <c r="B23" s="80"/>
      <c r="C23" s="80"/>
      <c r="D23" s="80"/>
    </row>
    <row r="24" spans="2:4" ht="12.75">
      <c r="B24" s="80"/>
      <c r="C24" s="80"/>
      <c r="D24" s="80"/>
    </row>
    <row r="25" spans="2:4" ht="12.75">
      <c r="B25" s="80"/>
      <c r="C25" s="80"/>
      <c r="D25" s="80"/>
    </row>
    <row r="26" spans="2:4" ht="12.75">
      <c r="B26" s="80"/>
      <c r="C26" s="80"/>
      <c r="D26" s="80"/>
    </row>
    <row r="27" spans="2:4" ht="12.75">
      <c r="B27" s="80"/>
      <c r="C27" s="80"/>
      <c r="D27" s="80"/>
    </row>
    <row r="28" spans="2:4" ht="12.75">
      <c r="B28" s="80"/>
      <c r="C28" s="80"/>
      <c r="D28" s="80"/>
    </row>
    <row r="29" spans="2:4" ht="12.75">
      <c r="B29" s="80"/>
      <c r="C29" s="80"/>
      <c r="D29" s="80"/>
    </row>
    <row r="30" spans="2:4" ht="12.75">
      <c r="B30" s="80"/>
      <c r="C30" s="80"/>
      <c r="D30" s="80"/>
    </row>
  </sheetData>
  <sheetProtection selectLockedCells="1" selectUnlockedCells="1"/>
  <mergeCells count="2">
    <mergeCell ref="C11:E11"/>
    <mergeCell ref="C12:E12"/>
  </mergeCells>
  <hyperlinks>
    <hyperlink ref="E2" r:id="rId1" display="TQ15276229"/>
    <hyperlink ref="E3" r:id="rId2" display="TQ14856334"/>
    <hyperlink ref="E4" r:id="rId3" display="TQ15376043"/>
    <hyperlink ref="E5" r:id="rId4" display="TQ16046106"/>
    <hyperlink ref="E6" r:id="rId5" display="TQ15806139"/>
    <hyperlink ref="E7" r:id="rId6" display="TQ16446230"/>
    <hyperlink ref="E8" r:id="rId7" display="TQ16366218"/>
    <hyperlink ref="E14" r:id="rId8" display="TQ16406190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2" sqref="B22"/>
    </sheetView>
  </sheetViews>
  <sheetFormatPr defaultColWidth="9.77734375" defaultRowHeight="15"/>
  <cols>
    <col min="1" max="1" width="4.77734375" style="0" customWidth="1"/>
    <col min="2" max="2" width="60.21484375" style="0" customWidth="1"/>
    <col min="3" max="3" width="11.5546875" style="0" customWidth="1"/>
    <col min="4" max="4" width="25.10546875" style="0" customWidth="1"/>
    <col min="5" max="5" width="15.10546875" style="0" customWidth="1"/>
    <col min="6" max="16384" width="9.6640625" style="0" customWidth="1"/>
  </cols>
  <sheetData>
    <row r="1" spans="1:3" ht="12.75" customHeight="1">
      <c r="A1" s="66" t="s">
        <v>75</v>
      </c>
      <c r="B1" s="66"/>
      <c r="C1" s="66"/>
    </row>
    <row r="2" spans="1:4" ht="12.75">
      <c r="A2" s="66" t="s">
        <v>76</v>
      </c>
      <c r="B2" s="66" t="s">
        <v>77</v>
      </c>
      <c r="C2" s="66" t="s">
        <v>78</v>
      </c>
      <c r="D2" s="66" t="s">
        <v>79</v>
      </c>
    </row>
    <row r="3" spans="1:5" ht="12.75">
      <c r="A3">
        <v>1</v>
      </c>
      <c r="B3" t="s">
        <v>80</v>
      </c>
      <c r="C3" t="s">
        <v>81</v>
      </c>
      <c r="D3" t="s">
        <v>82</v>
      </c>
      <c r="E3" t="s">
        <v>83</v>
      </c>
    </row>
    <row r="4" spans="1:4" ht="12.75">
      <c r="A4">
        <v>2</v>
      </c>
      <c r="B4" t="s">
        <v>84</v>
      </c>
      <c r="C4" t="s">
        <v>49</v>
      </c>
      <c r="D4" t="s">
        <v>85</v>
      </c>
    </row>
    <row r="5" spans="1:4" ht="12.75">
      <c r="A5">
        <v>3</v>
      </c>
      <c r="B5" t="s">
        <v>86</v>
      </c>
      <c r="C5" t="s">
        <v>49</v>
      </c>
      <c r="D5" t="s">
        <v>85</v>
      </c>
    </row>
    <row r="6" spans="1:4" ht="12.75">
      <c r="A6">
        <v>4</v>
      </c>
      <c r="B6" t="s">
        <v>87</v>
      </c>
      <c r="C6" t="s">
        <v>49</v>
      </c>
      <c r="D6" t="s">
        <v>85</v>
      </c>
    </row>
    <row r="7" spans="1:4" ht="12.75">
      <c r="A7">
        <v>5</v>
      </c>
      <c r="B7" t="s">
        <v>88</v>
      </c>
      <c r="C7" t="s">
        <v>49</v>
      </c>
      <c r="D7" t="s">
        <v>85</v>
      </c>
    </row>
    <row r="8" spans="1:5" ht="12.75">
      <c r="A8">
        <v>6</v>
      </c>
      <c r="B8" t="s">
        <v>89</v>
      </c>
      <c r="C8" t="s">
        <v>57</v>
      </c>
      <c r="D8" t="s">
        <v>90</v>
      </c>
      <c r="E8" t="s">
        <v>83</v>
      </c>
    </row>
    <row r="9" spans="1:5" ht="12.75">
      <c r="A9">
        <v>7</v>
      </c>
      <c r="B9" t="s">
        <v>91</v>
      </c>
      <c r="C9" t="s">
        <v>49</v>
      </c>
      <c r="D9" t="s">
        <v>82</v>
      </c>
      <c r="E9" t="s">
        <v>83</v>
      </c>
    </row>
    <row r="10" spans="1:5" ht="12.75">
      <c r="A10">
        <v>8</v>
      </c>
      <c r="B10" t="s">
        <v>92</v>
      </c>
      <c r="C10" t="s">
        <v>93</v>
      </c>
      <c r="D10" t="s">
        <v>82</v>
      </c>
      <c r="E10" t="s">
        <v>94</v>
      </c>
    </row>
    <row r="11" spans="1:5" ht="12.75">
      <c r="A11">
        <v>9</v>
      </c>
      <c r="B11" t="s">
        <v>95</v>
      </c>
      <c r="C11" t="s">
        <v>57</v>
      </c>
      <c r="D11" t="s">
        <v>82</v>
      </c>
      <c r="E11" t="s">
        <v>83</v>
      </c>
    </row>
    <row r="12" spans="1:4" ht="12.75">
      <c r="A12">
        <v>10</v>
      </c>
      <c r="B12" t="s">
        <v>96</v>
      </c>
      <c r="C12" t="s">
        <v>57</v>
      </c>
      <c r="D12" t="s">
        <v>97</v>
      </c>
    </row>
    <row r="13" spans="1:5" ht="15.75" customHeight="1">
      <c r="A13">
        <v>11</v>
      </c>
      <c r="B13" t="s">
        <v>98</v>
      </c>
      <c r="C13" t="s">
        <v>57</v>
      </c>
      <c r="D13" t="s">
        <v>99</v>
      </c>
      <c r="E13" t="s">
        <v>83</v>
      </c>
    </row>
    <row r="15" spans="1:3" ht="12.75" customHeight="1">
      <c r="A15" s="66" t="s">
        <v>100</v>
      </c>
      <c r="B15" s="66"/>
      <c r="C15" s="66"/>
    </row>
    <row r="16" spans="1:2" ht="12.75">
      <c r="A16">
        <v>1</v>
      </c>
      <c r="B16" t="s">
        <v>101</v>
      </c>
    </row>
    <row r="17" spans="1:2" ht="12.75">
      <c r="A17">
        <v>2</v>
      </c>
      <c r="B17" t="s">
        <v>102</v>
      </c>
    </row>
    <row r="18" spans="1:2" ht="12.75">
      <c r="A18">
        <v>3</v>
      </c>
      <c r="B18" t="s">
        <v>103</v>
      </c>
    </row>
    <row r="19" spans="1:2" ht="12.75">
      <c r="A19">
        <v>4</v>
      </c>
      <c r="B19" t="s">
        <v>104</v>
      </c>
    </row>
    <row r="20" spans="1:2" ht="12.75">
      <c r="A20">
        <v>5</v>
      </c>
      <c r="B20" t="s">
        <v>105</v>
      </c>
    </row>
    <row r="21" spans="1:2" ht="12.75">
      <c r="A21">
        <v>6</v>
      </c>
      <c r="B21" t="s">
        <v>106</v>
      </c>
    </row>
    <row r="22" spans="1:2" ht="12.75">
      <c r="A22">
        <v>7</v>
      </c>
      <c r="B22" t="s">
        <v>101</v>
      </c>
    </row>
  </sheetData>
  <sheetProtection selectLockedCells="1" selectUnlockedCells="1"/>
  <mergeCells count="2">
    <mergeCell ref="A1:C1"/>
    <mergeCell ref="A15:C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Barwell TREC 2013 POR Workbook</dc:title>
  <dc:subject/>
  <dc:creator>Andrew Snowdon</dc:creator>
  <cp:keywords/>
  <dc:description/>
  <cp:lastModifiedBy>Hugh Craddock</cp:lastModifiedBy>
  <dcterms:created xsi:type="dcterms:W3CDTF">2013-08-03T10:29:02Z</dcterms:created>
  <dcterms:modified xsi:type="dcterms:W3CDTF">2013-08-18T07:42:08Z</dcterms:modified>
  <cp:category/>
  <cp:version/>
  <cp:contentType/>
  <cp:contentStatus/>
  <cp:revision>17</cp:revision>
</cp:coreProperties>
</file>